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enwin-my.sharepoint.com/personal/dsavic_enwin_com/Documents/Manager Eng - Tech Services/DER CP v3 May 2026/"/>
    </mc:Choice>
  </mc:AlternateContent>
  <xr:revisionPtr revIDLastSave="55" documentId="8_{1430BD7F-9809-4FFF-94BD-E8B8B02E72E4}" xr6:coauthVersionLast="47" xr6:coauthVersionMax="47" xr10:uidLastSave="{ECF2CF95-74C5-49AF-94C2-61132569124F}"/>
  <bookViews>
    <workbookView xWindow="-120" yWindow="-120" windowWidth="29040" windowHeight="15720" xr2:uid="{D05198B3-8F53-45C9-BBEA-47F9D716EE91}"/>
  </bookViews>
  <sheets>
    <sheet name="Connection Costs" sheetId="2" r:id="rId1"/>
    <sheet name="Cost Varianc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 l="1"/>
  <c r="G12" i="1"/>
  <c r="H9" i="1"/>
  <c r="G9" i="1"/>
  <c r="H8" i="1"/>
  <c r="G8" i="1"/>
  <c r="H12" i="1"/>
  <c r="G10" i="1"/>
  <c r="G11" i="1"/>
  <c r="H10" i="1"/>
  <c r="H11" i="1"/>
  <c r="G13" i="1" l="1"/>
  <c r="E13" i="2" l="1"/>
  <c r="D13" i="2"/>
  <c r="C13" i="2"/>
  <c r="F13" i="2"/>
</calcChain>
</file>

<file path=xl/sharedStrings.xml><?xml version="1.0" encoding="utf-8"?>
<sst xmlns="http://schemas.openxmlformats.org/spreadsheetml/2006/main" count="66" uniqueCount="46">
  <si>
    <t>Cost Item</t>
  </si>
  <si>
    <t>All micro-embedded generation facility connection cost(s) - ≤12kW</t>
  </si>
  <si>
    <t>Single-phase DER:
&gt; 12 kW and ≤ 30 kW</t>
  </si>
  <si>
    <t>Three-phase DER:
&gt; 12 kW and ≤ 100 kW</t>
  </si>
  <si>
    <t>Other common connection costs for small DERs with nameplate capacity of 250kW or less: 
 &gt;100 kW and ≤250 kW</t>
  </si>
  <si>
    <t>SCADA</t>
  </si>
  <si>
    <t>CIA Fees</t>
  </si>
  <si>
    <t>Total connection cost</t>
  </si>
  <si>
    <t>* Project cost information is based on the average of projects connected over the previous two years unless otherwise specified.</t>
  </si>
  <si>
    <r>
      <rPr>
        <b/>
        <sz val="11"/>
        <rFont val="Arial"/>
        <family val="2"/>
      </rPr>
      <t>Project type (exporting/non- exporting)</t>
    </r>
  </si>
  <si>
    <r>
      <rPr>
        <b/>
        <sz val="11"/>
        <rFont val="Arial"/>
        <family val="2"/>
      </rPr>
      <t>Actual Connection Cost ($)</t>
    </r>
  </si>
  <si>
    <r>
      <rPr>
        <b/>
        <sz val="11"/>
        <rFont val="Arial"/>
        <family val="2"/>
      </rPr>
      <t>Expansion required (Y/N)</t>
    </r>
  </si>
  <si>
    <r>
      <rPr>
        <b/>
        <sz val="11"/>
        <rFont val="Arial"/>
        <family val="2"/>
      </rPr>
      <t>General Notes</t>
    </r>
  </si>
  <si>
    <t>Group 1 - All micro-embedded generation facility connection cost(s) - ≤12kW</t>
  </si>
  <si>
    <t>Exporting</t>
  </si>
  <si>
    <t>N</t>
  </si>
  <si>
    <t>Group 3 - Three-phase DER:
&gt; 12 kW and ≤ 100 kW</t>
  </si>
  <si>
    <t>Group 4 - Other common connection costs for small DERs with nameplate capacity of 250kW or less: 
&gt;100 kW and ≤ 250 kW</t>
  </si>
  <si>
    <t>* Example projects have been connected over the previous two years unless otherwise specified.</t>
  </si>
  <si>
    <t>Metering</t>
  </si>
  <si>
    <r>
      <rPr>
        <b/>
        <sz val="11"/>
        <rFont val="Arial"/>
        <family val="2"/>
      </rPr>
      <t>Example Project No.</t>
    </r>
    <r>
      <rPr>
        <b/>
        <sz val="12"/>
        <rFont val="Arial"/>
        <family val="2"/>
      </rPr>
      <t>*</t>
    </r>
  </si>
  <si>
    <r>
      <rPr>
        <b/>
        <sz val="11"/>
        <rFont val="Arial"/>
        <family val="2"/>
      </rPr>
      <t>Connection Cost Estimate
($)</t>
    </r>
  </si>
  <si>
    <r>
      <rPr>
        <b/>
        <sz val="11"/>
        <rFont val="Arial"/>
        <family val="2"/>
      </rPr>
      <t>Variance [Actual - Estimate]
($)</t>
    </r>
  </si>
  <si>
    <r>
      <rPr>
        <b/>
        <sz val="11"/>
        <rFont val="Arial"/>
        <family val="2"/>
      </rPr>
      <t>Variance
%</t>
    </r>
  </si>
  <si>
    <r>
      <rPr>
        <b/>
        <sz val="11"/>
        <rFont val="Arial"/>
        <family val="2"/>
      </rPr>
      <t>Transfer trip required
(Y/N)</t>
    </r>
  </si>
  <si>
    <r>
      <rPr>
        <b/>
        <sz val="11"/>
        <rFont val="Arial"/>
        <family val="2"/>
      </rPr>
      <t>Build &amp; Energization duration
(Months)</t>
    </r>
  </si>
  <si>
    <t>Actual meter cost at time of installation is variable.</t>
  </si>
  <si>
    <t>Group 2 - Single-phase DER:
&gt; 12 kW and ≤ 30 kW</t>
  </si>
  <si>
    <t>Material and Labour cost increases over multiple calendar years.</t>
  </si>
  <si>
    <t>Sample costs are from 2021. Material and Labour cost increases over multiple calendar years.</t>
  </si>
  <si>
    <t>Current estimated cost.</t>
  </si>
  <si>
    <t xml:space="preserve">These values represent averages and are provided for general informational purposes only. Actual costs may vary. </t>
  </si>
  <si>
    <t>CIA Fees are fixed charges from a third party. ENWIN passes these fees through to customers with no markup.</t>
  </si>
  <si>
    <t>DER Group/kW Size Range</t>
  </si>
  <si>
    <t>No.</t>
  </si>
  <si>
    <t>Average ($) of the Nameplate Capacity*</t>
  </si>
  <si>
    <t>Note on Potentially High Variability Factors
Affecting the Cost Item</t>
  </si>
  <si>
    <t>DER Group #1</t>
  </si>
  <si>
    <t>DER Group #2</t>
  </si>
  <si>
    <t>DER Group #3</t>
  </si>
  <si>
    <t>DER Group #4</t>
  </si>
  <si>
    <t>For DER Group#4, sample costs are from 2021.</t>
  </si>
  <si>
    <t>Published May 2026</t>
  </si>
  <si>
    <t>Common Connection Costs for Small DERs:</t>
  </si>
  <si>
    <r>
      <rPr>
        <b/>
        <u/>
        <sz val="12"/>
        <rFont val="Arial"/>
        <family val="2"/>
      </rPr>
      <t>Cost Variance for Small DERs</t>
    </r>
    <r>
      <rPr>
        <b/>
        <sz val="12"/>
        <rFont val="Arial"/>
        <family val="2"/>
      </rPr>
      <t>:</t>
    </r>
  </si>
  <si>
    <t xml:space="preserve">This guidance is intended to provide customers a preliminary understanding of the potential financial implications of proposed projects, helping to make an informed decision about whether to proceed with the connection process. This guidance is updated on an annual basis. Actual costs experienced may vary significantly. Estimated costs for a customer's project may only be established upon completion of a Connection Impact Assessment Study and provided to the customer at the time ENWIN issues an Offer to Connect.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</si>
</sst>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0."/>
    <numFmt numFmtId="165" formatCode="_-&quot;$&quot;* #,##0_-;\-&quot;$&quot;* #,##0_-;_-&quot;$&quot;* &quot;-&quot;??_-;_-@_-"/>
    <numFmt numFmtId="166" formatCode="_-&quot;$&quot;* #,##0_-;\(&quot;$&quot;* #,##0\);_-&quot;$&quot;* &quot;-&quot;??_-;_-@_-"/>
    <numFmt numFmtId="167" formatCode="0%;\(0%\)"/>
  </numFmts>
  <fonts count="12">
    <font>
      <sz val="11"/>
      <color theme="1"/>
      <name val="Aptos Narrow"/>
      <family val="2"/>
      <scheme val="minor"/>
    </font>
    <font>
      <sz val="11"/>
      <color theme="1"/>
      <name val="Aptos Narrow"/>
      <family val="2"/>
      <scheme val="minor"/>
    </font>
    <font>
      <sz val="12"/>
      <name val="Arial"/>
      <family val="2"/>
    </font>
    <font>
      <b/>
      <sz val="11"/>
      <name val="Arial"/>
      <family val="2"/>
    </font>
    <font>
      <sz val="11"/>
      <name val="Arial"/>
      <family val="2"/>
    </font>
    <font>
      <b/>
      <sz val="12"/>
      <name val="Arial"/>
      <family val="2"/>
    </font>
    <font>
      <sz val="11"/>
      <name val="Aptos Narrow"/>
      <family val="2"/>
      <scheme val="minor"/>
    </font>
    <font>
      <i/>
      <sz val="11"/>
      <name val="Aptos Narrow"/>
      <family val="2"/>
      <scheme val="minor"/>
    </font>
    <font>
      <b/>
      <u/>
      <sz val="12"/>
      <name val="Arial"/>
      <family val="2"/>
    </font>
    <font>
      <b/>
      <u/>
      <sz val="11"/>
      <name val="Arial"/>
      <family val="2"/>
    </font>
    <font>
      <b/>
      <sz val="11"/>
      <color theme="1"/>
      <name val="Aptos Narrow"/>
      <family val="2"/>
      <scheme val="minor"/>
    </font>
    <font>
      <sz val="14"/>
      <name val="Arial "/>
    </font>
  </fonts>
  <fills count="4">
    <fill>
      <patternFill patternType="none"/>
    </fill>
    <fill>
      <patternFill patternType="gray125"/>
    </fill>
    <fill>
      <patternFill patternType="solid">
        <fgColor rgb="FFD9E1F3"/>
      </patternFill>
    </fill>
    <fill>
      <patternFill patternType="solid">
        <fgColor theme="0" tint="-4.9989318521683403E-2"/>
        <bgColor indexed="64"/>
      </patternFill>
    </fill>
  </fills>
  <borders count="1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indexed="64"/>
      </top>
      <bottom style="thin">
        <color rgb="FF000000"/>
      </bottom>
      <diagonal/>
    </border>
    <border>
      <left/>
      <right/>
      <top style="thin">
        <color rgb="FF000000"/>
      </top>
      <bottom/>
      <diagonal/>
    </border>
    <border>
      <left/>
      <right/>
      <top/>
      <bottom style="thin">
        <color indexed="64"/>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5" fillId="2" borderId="4" xfId="0" applyFont="1" applyFill="1" applyBorder="1" applyAlignment="1">
      <alignment vertical="top" wrapText="1"/>
    </xf>
    <xf numFmtId="0" fontId="5" fillId="2" borderId="1" xfId="0" applyFont="1" applyFill="1" applyBorder="1" applyAlignment="1">
      <alignment vertical="top" wrapText="1"/>
    </xf>
    <xf numFmtId="0" fontId="5" fillId="2" borderId="8" xfId="0" applyFont="1" applyFill="1" applyBorder="1" applyAlignment="1">
      <alignment vertical="top" wrapText="1"/>
    </xf>
    <xf numFmtId="0" fontId="5" fillId="2" borderId="4" xfId="0" applyFont="1" applyFill="1" applyBorder="1" applyAlignment="1">
      <alignment horizontal="center" vertical="top" wrapText="1"/>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164" fontId="4" fillId="3" borderId="1" xfId="0" applyNumberFormat="1" applyFont="1" applyFill="1" applyBorder="1" applyAlignment="1">
      <alignment horizontal="left" vertical="center" shrinkToFit="1"/>
    </xf>
    <xf numFmtId="164" fontId="4" fillId="0" borderId="1" xfId="0" applyNumberFormat="1" applyFont="1" applyBorder="1" applyAlignment="1">
      <alignment horizontal="left" vertical="center" shrinkToFit="1"/>
    </xf>
    <xf numFmtId="0" fontId="6" fillId="0" borderId="0" xfId="0" applyFont="1"/>
    <xf numFmtId="0" fontId="7" fillId="0" borderId="0" xfId="0" applyFont="1"/>
    <xf numFmtId="0" fontId="3" fillId="2" borderId="8" xfId="0" applyFont="1" applyFill="1" applyBorder="1" applyAlignment="1">
      <alignment vertical="top" wrapText="1"/>
    </xf>
    <xf numFmtId="0" fontId="6" fillId="0" borderId="0" xfId="0" applyFont="1" applyAlignment="1">
      <alignment horizontal="center"/>
    </xf>
    <xf numFmtId="164" fontId="2" fillId="0" borderId="1" xfId="0" applyNumberFormat="1" applyFont="1" applyBorder="1" applyAlignment="1">
      <alignment horizontal="center" vertical="center" shrinkToFit="1"/>
    </xf>
    <xf numFmtId="0" fontId="4" fillId="0" borderId="0" xfId="0" applyFont="1"/>
    <xf numFmtId="0" fontId="4" fillId="0" borderId="0" xfId="0" applyFont="1" applyAlignment="1">
      <alignment horizontal="left" vertical="top"/>
    </xf>
    <xf numFmtId="0" fontId="4" fillId="3" borderId="1" xfId="0" applyFont="1" applyFill="1" applyBorder="1" applyAlignment="1">
      <alignment horizontal="left" wrapText="1"/>
    </xf>
    <xf numFmtId="166" fontId="4" fillId="3" borderId="1" xfId="1" applyNumberFormat="1" applyFont="1" applyFill="1" applyBorder="1" applyAlignment="1">
      <alignment horizontal="left" wrapText="1"/>
    </xf>
    <xf numFmtId="167" fontId="4" fillId="3" borderId="1" xfId="2" applyNumberFormat="1" applyFont="1" applyFill="1" applyBorder="1" applyAlignment="1">
      <alignment horizontal="left" wrapText="1"/>
    </xf>
    <xf numFmtId="0" fontId="4" fillId="3" borderId="2" xfId="0" applyFont="1" applyFill="1" applyBorder="1" applyAlignment="1">
      <alignment horizontal="left" wrapText="1"/>
    </xf>
    <xf numFmtId="0" fontId="4" fillId="3" borderId="6" xfId="0" applyFont="1" applyFill="1" applyBorder="1" applyAlignment="1">
      <alignment wrapText="1"/>
    </xf>
    <xf numFmtId="0" fontId="4" fillId="0" borderId="1" xfId="0" applyFont="1" applyBorder="1" applyAlignment="1">
      <alignment horizontal="left" wrapText="1"/>
    </xf>
    <xf numFmtId="166" fontId="4" fillId="0" borderId="1" xfId="1" applyNumberFormat="1" applyFont="1" applyFill="1" applyBorder="1" applyAlignment="1">
      <alignment horizontal="left" wrapText="1"/>
    </xf>
    <xf numFmtId="167" fontId="4" fillId="0" borderId="1" xfId="2" applyNumberFormat="1" applyFont="1" applyFill="1" applyBorder="1" applyAlignment="1">
      <alignment horizontal="left" wrapText="1"/>
    </xf>
    <xf numFmtId="0" fontId="4" fillId="0" borderId="2" xfId="0" applyFont="1" applyBorder="1" applyAlignment="1">
      <alignment horizontal="left" wrapText="1"/>
    </xf>
    <xf numFmtId="0" fontId="4" fillId="3" borderId="2" xfId="0" applyFont="1" applyFill="1" applyBorder="1" applyAlignment="1">
      <alignment wrapText="1"/>
    </xf>
    <xf numFmtId="0" fontId="4" fillId="0" borderId="2" xfId="0" applyFont="1" applyBorder="1" applyAlignment="1">
      <alignment wrapText="1"/>
    </xf>
    <xf numFmtId="165" fontId="4" fillId="0" borderId="1" xfId="1" applyNumberFormat="1" applyFont="1" applyBorder="1" applyAlignment="1">
      <alignment horizontal="left" wrapText="1"/>
    </xf>
    <xf numFmtId="0" fontId="4" fillId="0" borderId="1" xfId="0" applyFont="1" applyBorder="1" applyAlignment="1">
      <alignment horizontal="center" vertical="center" wrapText="1"/>
    </xf>
    <xf numFmtId="165" fontId="4" fillId="0" borderId="1" xfId="1" applyNumberFormat="1" applyFont="1" applyBorder="1" applyAlignment="1">
      <alignment horizontal="left" vertical="center" wrapText="1"/>
    </xf>
    <xf numFmtId="0" fontId="4" fillId="0" borderId="0" xfId="0" applyFont="1" applyAlignment="1">
      <alignment horizontal="center"/>
    </xf>
    <xf numFmtId="0" fontId="5" fillId="2" borderId="11" xfId="0" applyFont="1" applyFill="1" applyBorder="1" applyAlignment="1">
      <alignment horizontal="left" vertical="top" wrapText="1"/>
    </xf>
    <xf numFmtId="0" fontId="5" fillId="2" borderId="11" xfId="0" applyFont="1" applyFill="1" applyBorder="1" applyAlignment="1">
      <alignment vertical="top" wrapText="1"/>
    </xf>
    <xf numFmtId="0" fontId="9" fillId="0" borderId="0" xfId="0" applyFont="1" applyAlignment="1">
      <alignment vertical="top" wrapText="1"/>
    </xf>
    <xf numFmtId="0" fontId="5" fillId="2" borderId="15" xfId="0" applyFont="1" applyFill="1" applyBorder="1" applyAlignment="1">
      <alignment vertical="top" wrapText="1"/>
    </xf>
    <xf numFmtId="0" fontId="4" fillId="2" borderId="16" xfId="0" applyFont="1" applyFill="1" applyBorder="1" applyAlignment="1">
      <alignment vertical="top" wrapText="1"/>
    </xf>
    <xf numFmtId="0" fontId="4" fillId="0" borderId="17" xfId="0" applyFont="1" applyBorder="1" applyAlignment="1">
      <alignment horizontal="left" wrapText="1"/>
    </xf>
    <xf numFmtId="0" fontId="4" fillId="0" borderId="17" xfId="0" applyFont="1" applyBorder="1" applyAlignment="1">
      <alignment horizontal="left" vertical="center" wrapText="1"/>
    </xf>
    <xf numFmtId="0" fontId="5" fillId="2" borderId="14" xfId="0" applyFont="1" applyFill="1" applyBorder="1" applyAlignment="1">
      <alignment vertical="top" wrapText="1"/>
    </xf>
    <xf numFmtId="0" fontId="3" fillId="0" borderId="0" xfId="0" applyFont="1" applyAlignment="1">
      <alignment vertical="top" wrapText="1"/>
    </xf>
    <xf numFmtId="0" fontId="2" fillId="0" borderId="0" xfId="0" applyFont="1"/>
    <xf numFmtId="0" fontId="10" fillId="0" borderId="0" xfId="0" applyFont="1"/>
    <xf numFmtId="0" fontId="5" fillId="2" borderId="4"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2" borderId="13" xfId="0" applyFont="1" applyFill="1" applyBorder="1" applyAlignment="1">
      <alignment horizontal="center" vertical="top" wrapText="1"/>
    </xf>
    <xf numFmtId="0" fontId="8" fillId="0" borderId="10" xfId="0" applyFont="1" applyBorder="1" applyAlignment="1">
      <alignment horizontal="center" vertical="top" wrapText="1"/>
    </xf>
    <xf numFmtId="2" fontId="11" fillId="0" borderId="0" xfId="0" applyNumberFormat="1" applyFont="1" applyAlignment="1">
      <alignment horizontal="left" vertical="top"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0" borderId="9" xfId="0" applyFont="1" applyBorder="1" applyAlignment="1">
      <alignment horizontal="center"/>
    </xf>
    <xf numFmtId="0" fontId="5" fillId="0" borderId="10" xfId="0" applyFont="1" applyBorder="1" applyAlignment="1">
      <alignment horizontal="center"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433916</xdr:colOff>
      <xdr:row>0</xdr:row>
      <xdr:rowOff>105834</xdr:rowOff>
    </xdr:from>
    <xdr:to>
      <xdr:col>5</xdr:col>
      <xdr:colOff>1090083</xdr:colOff>
      <xdr:row>4</xdr:row>
      <xdr:rowOff>74489</xdr:rowOff>
    </xdr:to>
    <xdr:pic>
      <xdr:nvPicPr>
        <xdr:cNvPr id="4" name="Picture 3">
          <a:extLst>
            <a:ext uri="{FF2B5EF4-FFF2-40B4-BE49-F238E27FC236}">
              <a16:creationId xmlns:a16="http://schemas.microsoft.com/office/drawing/2014/main" id="{8777F0B7-D857-E0B4-E0E6-978E62B8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67916" y="105834"/>
          <a:ext cx="2328334" cy="730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497417</xdr:colOff>
      <xdr:row>0</xdr:row>
      <xdr:rowOff>84666</xdr:rowOff>
    </xdr:from>
    <xdr:to>
      <xdr:col>8</xdr:col>
      <xdr:colOff>190501</xdr:colOff>
      <xdr:row>4</xdr:row>
      <xdr:rowOff>53321</xdr:rowOff>
    </xdr:to>
    <xdr:pic>
      <xdr:nvPicPr>
        <xdr:cNvPr id="3" name="Picture 2">
          <a:extLst>
            <a:ext uri="{FF2B5EF4-FFF2-40B4-BE49-F238E27FC236}">
              <a16:creationId xmlns:a16="http://schemas.microsoft.com/office/drawing/2014/main" id="{F7D7DBBD-06D0-402B-AA76-8A0C5D676F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7417" y="84666"/>
          <a:ext cx="2328334" cy="730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17428-EFDB-449F-A482-2CD75B1FC4BB}">
  <dimension ref="A6:L31"/>
  <sheetViews>
    <sheetView tabSelected="1" zoomScale="90" zoomScaleNormal="90" workbookViewId="0">
      <selection activeCell="C23" sqref="C23"/>
    </sheetView>
  </sheetViews>
  <sheetFormatPr defaultRowHeight="15"/>
  <cols>
    <col min="1" max="1" width="5" style="14" bestFit="1" customWidth="1"/>
    <col min="2" max="2" width="25.28515625" style="11" bestFit="1" customWidth="1"/>
    <col min="3" max="3" width="25.85546875" style="11" customWidth="1"/>
    <col min="4" max="4" width="23.85546875" style="11" bestFit="1" customWidth="1"/>
    <col min="5" max="5" width="25.140625" style="11" bestFit="1" customWidth="1"/>
    <col min="6" max="6" width="48.28515625" style="11" customWidth="1"/>
    <col min="7" max="7" width="57.42578125" style="11" bestFit="1" customWidth="1"/>
    <col min="8" max="16384" width="9.140625" style="11"/>
  </cols>
  <sheetData>
    <row r="6" spans="1:12" ht="20.25" customHeight="1">
      <c r="A6" s="47" t="s">
        <v>43</v>
      </c>
      <c r="B6" s="47"/>
      <c r="C6" s="47"/>
      <c r="D6" s="47"/>
      <c r="E6" s="47"/>
      <c r="F6" s="47"/>
      <c r="G6" s="47"/>
      <c r="H6" s="35"/>
      <c r="I6" s="35"/>
      <c r="J6" s="35"/>
      <c r="K6" s="35"/>
      <c r="L6" s="35"/>
    </row>
    <row r="7" spans="1:12" ht="15.75" customHeight="1">
      <c r="A7" s="33" t="s">
        <v>34</v>
      </c>
      <c r="B7" s="34" t="s">
        <v>0</v>
      </c>
      <c r="C7" s="44" t="s">
        <v>35</v>
      </c>
      <c r="D7" s="45"/>
      <c r="E7" s="45"/>
      <c r="F7" s="46"/>
      <c r="G7" s="36" t="s">
        <v>36</v>
      </c>
      <c r="H7" s="16"/>
      <c r="I7" s="16"/>
      <c r="J7" s="16"/>
      <c r="K7" s="16"/>
      <c r="L7" s="16"/>
    </row>
    <row r="8" spans="1:12" ht="15.75" customHeight="1">
      <c r="A8" s="4"/>
      <c r="B8" s="1"/>
      <c r="C8" s="2" t="s">
        <v>37</v>
      </c>
      <c r="D8" s="2" t="s">
        <v>38</v>
      </c>
      <c r="E8" s="2" t="s">
        <v>39</v>
      </c>
      <c r="F8" s="2" t="s">
        <v>40</v>
      </c>
      <c r="G8" s="37"/>
      <c r="H8" s="16"/>
      <c r="I8" s="16"/>
      <c r="J8" s="16"/>
      <c r="K8" s="16"/>
      <c r="L8" s="16"/>
    </row>
    <row r="9" spans="1:12" ht="63">
      <c r="A9" s="4"/>
      <c r="B9" s="1"/>
      <c r="C9" s="2" t="s">
        <v>1</v>
      </c>
      <c r="D9" s="2" t="s">
        <v>2</v>
      </c>
      <c r="E9" s="2" t="s">
        <v>3</v>
      </c>
      <c r="F9" s="1" t="s">
        <v>4</v>
      </c>
      <c r="G9" s="37"/>
      <c r="H9" s="16"/>
      <c r="I9" s="16"/>
      <c r="J9" s="16"/>
      <c r="K9" s="16"/>
      <c r="L9" s="16"/>
    </row>
    <row r="10" spans="1:12">
      <c r="A10" s="15">
        <v>1</v>
      </c>
      <c r="B10" s="5" t="s">
        <v>19</v>
      </c>
      <c r="C10" s="29">
        <v>263</v>
      </c>
      <c r="D10" s="29">
        <v>553</v>
      </c>
      <c r="E10" s="29">
        <v>3193</v>
      </c>
      <c r="F10" s="29">
        <v>2389</v>
      </c>
      <c r="G10" s="38" t="s">
        <v>41</v>
      </c>
      <c r="H10" s="16"/>
      <c r="I10" s="16"/>
      <c r="J10" s="16"/>
      <c r="K10" s="16"/>
      <c r="L10" s="16"/>
    </row>
    <row r="11" spans="1:12">
      <c r="A11" s="15">
        <v>2</v>
      </c>
      <c r="B11" s="5" t="s">
        <v>5</v>
      </c>
      <c r="C11" s="29">
        <v>0</v>
      </c>
      <c r="D11" s="29">
        <v>516.07000000000005</v>
      </c>
      <c r="E11" s="29">
        <v>516.07000000000005</v>
      </c>
      <c r="F11" s="29">
        <v>516.07000000000005</v>
      </c>
      <c r="G11" s="38" t="s">
        <v>30</v>
      </c>
      <c r="H11" s="16"/>
      <c r="I11" s="16"/>
      <c r="J11" s="16"/>
      <c r="K11" s="16"/>
      <c r="L11" s="16"/>
    </row>
    <row r="12" spans="1:12" ht="29.25">
      <c r="A12" s="15">
        <v>3</v>
      </c>
      <c r="B12" s="5" t="s">
        <v>6</v>
      </c>
      <c r="C12" s="29">
        <v>0</v>
      </c>
      <c r="D12" s="29">
        <v>0</v>
      </c>
      <c r="E12" s="29">
        <v>2200</v>
      </c>
      <c r="F12" s="29">
        <v>5000</v>
      </c>
      <c r="G12" s="38" t="s">
        <v>32</v>
      </c>
      <c r="H12" s="16"/>
      <c r="I12" s="16"/>
      <c r="J12" s="16"/>
      <c r="K12" s="16"/>
      <c r="L12" s="16"/>
    </row>
    <row r="13" spans="1:12" ht="42.75">
      <c r="A13" s="30"/>
      <c r="B13" s="6" t="s">
        <v>7</v>
      </c>
      <c r="C13" s="31">
        <f>SUM(C10:C12)</f>
        <v>263</v>
      </c>
      <c r="D13" s="31">
        <f>SUM(D10:D12)</f>
        <v>1069.0700000000002</v>
      </c>
      <c r="E13" s="31">
        <f>SUM(E10:E12)</f>
        <v>5909.07</v>
      </c>
      <c r="F13" s="31">
        <f>SUM(F10:F12)</f>
        <v>7905.07</v>
      </c>
      <c r="G13" s="39" t="s">
        <v>31</v>
      </c>
      <c r="H13" s="16"/>
      <c r="I13" s="16"/>
      <c r="J13" s="16"/>
      <c r="K13" s="16"/>
      <c r="L13" s="16"/>
    </row>
    <row r="14" spans="1:12">
      <c r="A14" s="32"/>
      <c r="B14" s="16"/>
      <c r="C14" s="16" t="s">
        <v>8</v>
      </c>
      <c r="D14" s="16"/>
      <c r="E14" s="16"/>
      <c r="F14" s="16"/>
      <c r="G14" s="16"/>
      <c r="H14" s="16"/>
      <c r="I14" s="16"/>
      <c r="J14" s="16"/>
      <c r="K14" s="16"/>
      <c r="L14" s="16"/>
    </row>
    <row r="15" spans="1:12">
      <c r="B15" s="12"/>
    </row>
    <row r="16" spans="1:12" ht="60" customHeight="1">
      <c r="B16" s="48" t="s">
        <v>45</v>
      </c>
      <c r="C16" s="48"/>
      <c r="D16" s="48"/>
      <c r="E16" s="48"/>
      <c r="F16" s="48"/>
      <c r="G16" s="48"/>
      <c r="H16" s="48"/>
      <c r="I16" s="48"/>
      <c r="J16" s="48"/>
      <c r="K16" s="48"/>
      <c r="L16" s="48"/>
    </row>
    <row r="18" spans="2:3" ht="15.75">
      <c r="B18" s="42" t="s">
        <v>42</v>
      </c>
    </row>
    <row r="24" spans="2:3">
      <c r="C24"/>
    </row>
    <row r="31" spans="2:3">
      <c r="C31"/>
    </row>
  </sheetData>
  <mergeCells count="3">
    <mergeCell ref="C7:F7"/>
    <mergeCell ref="A6:G6"/>
    <mergeCell ref="B16:L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BFC20-40DE-4329-8FA9-503063781ABF}">
  <dimension ref="B6:M20"/>
  <sheetViews>
    <sheetView zoomScale="90" zoomScaleNormal="90" workbookViewId="0">
      <selection activeCell="C21" sqref="C21"/>
    </sheetView>
  </sheetViews>
  <sheetFormatPr defaultRowHeight="15"/>
  <cols>
    <col min="1" max="1" width="5" customWidth="1"/>
    <col min="2" max="2" width="48.85546875" bestFit="1" customWidth="1"/>
    <col min="3" max="3" width="9.85546875" bestFit="1" customWidth="1"/>
    <col min="4" max="4" width="16.42578125" bestFit="1" customWidth="1"/>
    <col min="5" max="5" width="14.85546875" bestFit="1" customWidth="1"/>
    <col min="6" max="6" width="12.28515625" bestFit="1" customWidth="1"/>
    <col min="7" max="7" width="17.7109375" bestFit="1" customWidth="1"/>
    <col min="8" max="8" width="9.5703125" bestFit="1" customWidth="1"/>
    <col min="9" max="9" width="14.85546875" bestFit="1" customWidth="1"/>
    <col min="10" max="10" width="13.28515625" bestFit="1" customWidth="1"/>
    <col min="11" max="11" width="13.42578125" bestFit="1" customWidth="1"/>
    <col min="12" max="12" width="59.42578125" bestFit="1" customWidth="1"/>
    <col min="16" max="16" width="9.140625" customWidth="1"/>
  </cols>
  <sheetData>
    <row r="6" spans="2:13" ht="20.25" customHeight="1">
      <c r="B6" s="52" t="s">
        <v>44</v>
      </c>
      <c r="C6" s="52"/>
      <c r="D6" s="52"/>
      <c r="E6" s="52"/>
      <c r="F6" s="52"/>
      <c r="G6" s="52"/>
      <c r="H6" s="52"/>
      <c r="I6" s="52"/>
      <c r="J6" s="52"/>
      <c r="K6" s="52"/>
      <c r="L6" s="52"/>
      <c r="M6" s="41"/>
    </row>
    <row r="7" spans="2:13" ht="60">
      <c r="B7" s="13" t="s">
        <v>33</v>
      </c>
      <c r="C7" s="3" t="s">
        <v>20</v>
      </c>
      <c r="D7" s="3" t="s">
        <v>9</v>
      </c>
      <c r="E7" s="3" t="s">
        <v>21</v>
      </c>
      <c r="F7" s="3" t="s">
        <v>10</v>
      </c>
      <c r="G7" s="3" t="s">
        <v>22</v>
      </c>
      <c r="H7" s="3" t="s">
        <v>23</v>
      </c>
      <c r="I7" s="3" t="s">
        <v>11</v>
      </c>
      <c r="J7" s="3" t="s">
        <v>24</v>
      </c>
      <c r="K7" s="3" t="s">
        <v>25</v>
      </c>
      <c r="L7" s="40" t="s">
        <v>12</v>
      </c>
      <c r="M7" s="17"/>
    </row>
    <row r="8" spans="2:13">
      <c r="B8" s="49" t="s">
        <v>13</v>
      </c>
      <c r="C8" s="9">
        <v>1</v>
      </c>
      <c r="D8" s="18" t="s">
        <v>14</v>
      </c>
      <c r="E8" s="19">
        <v>281</v>
      </c>
      <c r="F8" s="19">
        <v>293.19</v>
      </c>
      <c r="G8" s="19">
        <f t="shared" ref="G8:G9" si="0">F8-E8</f>
        <v>12.189999999999998</v>
      </c>
      <c r="H8" s="20">
        <f t="shared" ref="H8:H9" si="1">(F8-E8)/E8</f>
        <v>4.3380782918149459E-2</v>
      </c>
      <c r="I8" s="18" t="s">
        <v>15</v>
      </c>
      <c r="J8" s="21" t="s">
        <v>15</v>
      </c>
      <c r="K8" s="21">
        <v>8</v>
      </c>
      <c r="L8" s="22" t="s">
        <v>26</v>
      </c>
      <c r="M8" s="17"/>
    </row>
    <row r="9" spans="2:13">
      <c r="B9" s="50"/>
      <c r="C9" s="9">
        <v>2</v>
      </c>
      <c r="D9" s="18" t="s">
        <v>14</v>
      </c>
      <c r="E9" s="19">
        <v>281</v>
      </c>
      <c r="F9" s="19">
        <v>233</v>
      </c>
      <c r="G9" s="19">
        <f t="shared" si="0"/>
        <v>-48</v>
      </c>
      <c r="H9" s="20">
        <f t="shared" si="1"/>
        <v>-0.1708185053380783</v>
      </c>
      <c r="I9" s="18" t="s">
        <v>15</v>
      </c>
      <c r="J9" s="21" t="s">
        <v>15</v>
      </c>
      <c r="K9" s="21">
        <v>5</v>
      </c>
      <c r="L9" s="22" t="s">
        <v>26</v>
      </c>
      <c r="M9" s="17"/>
    </row>
    <row r="10" spans="2:13" ht="29.25">
      <c r="B10" s="7" t="s">
        <v>27</v>
      </c>
      <c r="C10" s="10">
        <v>1</v>
      </c>
      <c r="D10" s="23" t="s">
        <v>14</v>
      </c>
      <c r="E10" s="24">
        <v>780</v>
      </c>
      <c r="F10" s="24">
        <v>1073</v>
      </c>
      <c r="G10" s="24">
        <f t="shared" ref="G10:G13" si="2">F10-E10</f>
        <v>293</v>
      </c>
      <c r="H10" s="25">
        <f t="shared" ref="H10:H12" si="3">(F10-E10)/E10</f>
        <v>0.37564102564102564</v>
      </c>
      <c r="I10" s="23" t="s">
        <v>15</v>
      </c>
      <c r="J10" s="26" t="s">
        <v>15</v>
      </c>
      <c r="K10" s="26">
        <v>18</v>
      </c>
      <c r="L10" s="26" t="s">
        <v>28</v>
      </c>
      <c r="M10" s="17"/>
    </row>
    <row r="11" spans="2:13" ht="29.25">
      <c r="B11" s="49" t="s">
        <v>16</v>
      </c>
      <c r="C11" s="9">
        <v>1</v>
      </c>
      <c r="D11" s="18" t="s">
        <v>14</v>
      </c>
      <c r="E11" s="19">
        <v>2212</v>
      </c>
      <c r="F11" s="19">
        <v>2968</v>
      </c>
      <c r="G11" s="19">
        <f t="shared" si="2"/>
        <v>756</v>
      </c>
      <c r="H11" s="20">
        <f t="shared" si="3"/>
        <v>0.34177215189873417</v>
      </c>
      <c r="I11" s="18" t="s">
        <v>15</v>
      </c>
      <c r="J11" s="21" t="s">
        <v>15</v>
      </c>
      <c r="K11" s="21">
        <v>24</v>
      </c>
      <c r="L11" s="27" t="s">
        <v>28</v>
      </c>
      <c r="M11" s="17"/>
    </row>
    <row r="12" spans="2:13">
      <c r="B12" s="50"/>
      <c r="C12" s="9">
        <v>2</v>
      </c>
      <c r="D12" s="18" t="s">
        <v>14</v>
      </c>
      <c r="E12" s="19">
        <v>4672</v>
      </c>
      <c r="F12" s="19">
        <v>4454</v>
      </c>
      <c r="G12" s="19">
        <f>F12-E12</f>
        <v>-218</v>
      </c>
      <c r="H12" s="20">
        <f t="shared" si="3"/>
        <v>-4.6660958904109588E-2</v>
      </c>
      <c r="I12" s="18" t="s">
        <v>15</v>
      </c>
      <c r="J12" s="21" t="s">
        <v>15</v>
      </c>
      <c r="K12" s="21">
        <v>14</v>
      </c>
      <c r="L12" s="27"/>
      <c r="M12" s="17"/>
    </row>
    <row r="13" spans="2:13" ht="57">
      <c r="B13" s="8" t="s">
        <v>17</v>
      </c>
      <c r="C13" s="10">
        <v>1</v>
      </c>
      <c r="D13" s="23" t="s">
        <v>14</v>
      </c>
      <c r="E13" s="24">
        <v>1030</v>
      </c>
      <c r="F13" s="24">
        <v>2389</v>
      </c>
      <c r="G13" s="24">
        <f t="shared" si="2"/>
        <v>1359</v>
      </c>
      <c r="H13" s="25">
        <f>(F13-E13)/E13</f>
        <v>1.3194174757281554</v>
      </c>
      <c r="I13" s="23" t="s">
        <v>15</v>
      </c>
      <c r="J13" s="26" t="s">
        <v>15</v>
      </c>
      <c r="K13" s="26">
        <v>24</v>
      </c>
      <c r="L13" s="28" t="s">
        <v>29</v>
      </c>
      <c r="M13" s="16"/>
    </row>
    <row r="14" spans="2:13">
      <c r="B14" s="16"/>
      <c r="C14" s="51" t="s">
        <v>18</v>
      </c>
      <c r="D14" s="51"/>
      <c r="E14" s="51"/>
      <c r="F14" s="51"/>
      <c r="G14" s="51"/>
      <c r="H14" s="51"/>
      <c r="I14" s="51"/>
      <c r="J14" s="16"/>
      <c r="K14" s="16"/>
      <c r="L14" s="16"/>
      <c r="M14" s="16"/>
    </row>
    <row r="16" spans="2:13" ht="60" customHeight="1">
      <c r="B16" s="48" t="s">
        <v>45</v>
      </c>
      <c r="C16" s="48"/>
      <c r="D16" s="48"/>
      <c r="E16" s="48"/>
      <c r="F16" s="48"/>
      <c r="G16" s="48"/>
      <c r="H16" s="48"/>
      <c r="I16" s="48"/>
      <c r="J16" s="48"/>
      <c r="K16" s="48"/>
      <c r="L16" s="48"/>
    </row>
    <row r="18" spans="2:12" ht="15.75">
      <c r="B18" s="42" t="s">
        <v>42</v>
      </c>
    </row>
    <row r="19" spans="2:12">
      <c r="B19" s="43"/>
      <c r="C19" s="43"/>
      <c r="D19" s="43"/>
      <c r="E19" s="43"/>
      <c r="F19" s="43"/>
      <c r="G19" s="43"/>
      <c r="H19" s="43"/>
      <c r="I19" s="43"/>
      <c r="J19" s="43"/>
      <c r="K19" s="43"/>
      <c r="L19" s="43"/>
    </row>
    <row r="20" spans="2:12">
      <c r="B20" s="43"/>
      <c r="C20" s="43"/>
      <c r="D20" s="43"/>
      <c r="E20" s="43"/>
      <c r="F20" s="43"/>
      <c r="G20" s="43"/>
      <c r="H20" s="43"/>
      <c r="I20" s="43"/>
      <c r="J20" s="43"/>
      <c r="K20" s="43"/>
      <c r="L20" s="43"/>
    </row>
  </sheetData>
  <mergeCells count="5">
    <mergeCell ref="B11:B12"/>
    <mergeCell ref="B8:B9"/>
    <mergeCell ref="C14:I14"/>
    <mergeCell ref="B6:L6"/>
    <mergeCell ref="B16:L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Connection Costs</vt:lpstr>
      <vt:lpstr>Cost Variance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Dragan Savic</dc:creator>
  <cp:keywords/>
  <dc:description/>
  <cp:lastModifiedBy>Dragan Savic</cp:lastModifiedBy>
  <cp:revision/>
  <dcterms:created xsi:type="dcterms:W3CDTF">2026-03-05T18:39:43Z</dcterms:created>
  <dcterms:modified xsi:type="dcterms:W3CDTF">2026-04-24T17:23:49Z</dcterms:modified>
  <cp:category/>
  <cp:contentStatus/>
</cp:coreProperties>
</file>